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75" windowWidth="14940" windowHeight="8385" activeTab="1"/>
  </bookViews>
  <sheets>
    <sheet name="EvoDoc" sheetId="1" r:id="rId1"/>
    <sheet name="Plattenbalkenanschluss" sheetId="2" r:id="rId2"/>
  </sheets>
  <definedNames>
    <definedName name="_xlnm.Print_Area" localSheetId="1">'Plattenbalkenanschluss'!$A$1:$N$29</definedName>
  </definedNames>
  <calcPr fullCalcOnLoad="1"/>
</workbook>
</file>

<file path=xl/comments2.xml><?xml version="1.0" encoding="utf-8"?>
<comments xmlns="http://schemas.openxmlformats.org/spreadsheetml/2006/main">
  <authors>
    <author>mschaefer</author>
  </authors>
  <commentList>
    <comment ref="C16" authorId="0">
      <text>
        <r>
          <rPr>
            <b/>
            <sz val="8"/>
            <rFont val="Tahoma"/>
            <family val="0"/>
          </rPr>
          <t>Im Allgemeinen
~0,9 x d</t>
        </r>
      </text>
    </comment>
    <comment ref="K23" authorId="0">
      <text>
        <r>
          <rPr>
            <b/>
            <sz val="8"/>
            <rFont val="Tahoma"/>
            <family val="0"/>
          </rPr>
          <t>Hier erscheint ggf. eine Fehlermeldung!</t>
        </r>
      </text>
    </comment>
    <comment ref="C19" authorId="0">
      <text>
        <r>
          <rPr>
            <b/>
            <sz val="8"/>
            <rFont val="Tahoma"/>
            <family val="0"/>
          </rPr>
          <t>Für av darf höchstens der halbe Abstand zwischen Momentennullpunkt und Momentenhöchstwert angenommen werden.
Bei nennenswerten Einzellasten sollten die jeweiligen Abschnittslängen nicht über die Querkraftsprünge hinausgehen.</t>
        </r>
      </text>
    </comment>
  </commentList>
</comments>
</file>

<file path=xl/sharedStrings.xml><?xml version="1.0" encoding="utf-8"?>
<sst xmlns="http://schemas.openxmlformats.org/spreadsheetml/2006/main" count="76" uniqueCount="66">
  <si>
    <t>Pos.:</t>
  </si>
  <si>
    <t>2do:</t>
  </si>
  <si>
    <t>-###</t>
  </si>
  <si>
    <t>z =</t>
  </si>
  <si>
    <t>Beton</t>
  </si>
  <si>
    <t>m</t>
  </si>
  <si>
    <t>kN</t>
  </si>
  <si>
    <t>Version 1 [25.10.2005].</t>
  </si>
  <si>
    <t>-seitiger Plattenbalken</t>
  </si>
  <si>
    <t>(mitwirkende Gurtbreite)</t>
  </si>
  <si>
    <t>(Balkenbreite)</t>
  </si>
  <si>
    <r>
      <t>V</t>
    </r>
    <r>
      <rPr>
        <vertAlign val="subscript"/>
        <sz val="10"/>
        <rFont val="Arial"/>
        <family val="2"/>
      </rPr>
      <t>Rd,max</t>
    </r>
    <r>
      <rPr>
        <sz val="10"/>
        <rFont val="Arial"/>
        <family val="0"/>
      </rPr>
      <t xml:space="preserve"> =</t>
    </r>
  </si>
  <si>
    <t>Gurtbeanspruchung</t>
  </si>
  <si>
    <r>
      <t xml:space="preserve">cot </t>
    </r>
    <r>
      <rPr>
        <sz val="10"/>
        <rFont val="Symbol"/>
        <family val="1"/>
      </rPr>
      <t>q</t>
    </r>
  </si>
  <si>
    <r>
      <t xml:space="preserve">(cot </t>
    </r>
    <r>
      <rPr>
        <sz val="10"/>
        <rFont val="Symbol"/>
        <family val="1"/>
      </rPr>
      <t>q</t>
    </r>
    <r>
      <rPr>
        <sz val="10"/>
        <rFont val="Arial"/>
        <family val="0"/>
      </rPr>
      <t xml:space="preserve"> =</t>
    </r>
  </si>
  <si>
    <t>)</t>
  </si>
  <si>
    <t>C</t>
  </si>
  <si>
    <r>
      <t>f</t>
    </r>
    <r>
      <rPr>
        <vertAlign val="subscript"/>
        <sz val="10"/>
        <rFont val="Arial"/>
        <family val="2"/>
      </rPr>
      <t>cd</t>
    </r>
  </si>
  <si>
    <t>C12/15</t>
  </si>
  <si>
    <t>C16/20</t>
  </si>
  <si>
    <t>C20/25</t>
  </si>
  <si>
    <t>C25/30</t>
  </si>
  <si>
    <t>C30/37</t>
  </si>
  <si>
    <t>C35/45</t>
  </si>
  <si>
    <t>C40/50</t>
  </si>
  <si>
    <t>C45/55</t>
  </si>
  <si>
    <t>C50/60</t>
  </si>
  <si>
    <t>N/mm²)</t>
  </si>
  <si>
    <r>
      <t>(f</t>
    </r>
    <r>
      <rPr>
        <vertAlign val="subscript"/>
        <sz val="10"/>
        <rFont val="Arial"/>
        <family val="2"/>
      </rPr>
      <t>cd</t>
    </r>
    <r>
      <rPr>
        <sz val="10"/>
        <rFont val="Arial"/>
        <family val="0"/>
      </rPr>
      <t xml:space="preserve"> =</t>
    </r>
  </si>
  <si>
    <t>cm²/m</t>
  </si>
  <si>
    <r>
      <t>a</t>
    </r>
    <r>
      <rPr>
        <vertAlign val="subscript"/>
        <sz val="10"/>
        <rFont val="Arial"/>
        <family val="2"/>
      </rPr>
      <t>sw</t>
    </r>
    <r>
      <rPr>
        <sz val="10"/>
        <rFont val="Arial"/>
        <family val="0"/>
      </rPr>
      <t xml:space="preserve"> =</t>
    </r>
  </si>
  <si>
    <t>Annahmen:</t>
  </si>
  <si>
    <t>kNm</t>
  </si>
  <si>
    <r>
      <t>(n</t>
    </r>
    <r>
      <rPr>
        <vertAlign val="subscript"/>
        <sz val="10"/>
        <rFont val="Arial"/>
        <family val="2"/>
      </rPr>
      <t>Gurt</t>
    </r>
    <r>
      <rPr>
        <sz val="10"/>
        <rFont val="Arial"/>
        <family val="0"/>
      </rPr>
      <t xml:space="preserve"> =</t>
    </r>
  </si>
  <si>
    <t xml:space="preserve">mit </t>
  </si>
  <si>
    <r>
      <t>b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 xml:space="preserve"> =</t>
    </r>
  </si>
  <si>
    <r>
      <t>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</si>
  <si>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r>
      <t>h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</si>
  <si>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=</t>
    </r>
  </si>
  <si>
    <r>
      <t>D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</si>
  <si>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r>
      <t xml:space="preserve">&gt; </t>
    </r>
    <r>
      <rPr>
        <sz val="10"/>
        <rFont val="Symbol"/>
        <family val="1"/>
      </rPr>
      <t>D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d</t>
    </r>
  </si>
  <si>
    <r>
      <t>D</t>
    </r>
    <r>
      <rPr>
        <sz val="10"/>
        <rFont val="Arial"/>
        <family val="0"/>
      </rPr>
      <t>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/ (f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0"/>
      </rPr>
      <t xml:space="preserve"> · a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· cot </t>
    </r>
    <r>
      <rPr>
        <sz val="10"/>
        <rFont val="Symbol"/>
        <family val="1"/>
      </rPr>
      <t>q</t>
    </r>
    <r>
      <rPr>
        <sz val="10"/>
        <rFont val="Arial"/>
        <family val="0"/>
      </rPr>
      <t>) =</t>
    </r>
  </si>
  <si>
    <r>
      <t>a</t>
    </r>
    <r>
      <rPr>
        <vertAlign val="subscript"/>
        <sz val="10"/>
        <rFont val="Arial"/>
        <family val="2"/>
      </rPr>
      <t>sw</t>
    </r>
    <r>
      <rPr>
        <vertAlign val="superscript"/>
        <sz val="10"/>
        <rFont val="Arial"/>
        <family val="2"/>
      </rPr>
      <t>oben</t>
    </r>
    <r>
      <rPr>
        <sz val="10"/>
        <rFont val="Arial"/>
        <family val="0"/>
      </rPr>
      <t xml:space="preserve"> =a</t>
    </r>
    <r>
      <rPr>
        <vertAlign val="subscript"/>
        <sz val="10"/>
        <rFont val="Arial"/>
        <family val="2"/>
      </rPr>
      <t>sw</t>
    </r>
    <r>
      <rPr>
        <vertAlign val="superscript"/>
        <sz val="10"/>
        <rFont val="Arial"/>
        <family val="2"/>
      </rPr>
      <t>unten</t>
    </r>
    <r>
      <rPr>
        <sz val="10"/>
        <rFont val="Arial"/>
        <family val="0"/>
      </rPr>
      <t xml:space="preserve"> = 1/2 · a</t>
    </r>
    <r>
      <rPr>
        <vertAlign val="subscript"/>
        <sz val="10"/>
        <rFont val="Arial"/>
        <family val="2"/>
      </rPr>
      <t>sw</t>
    </r>
    <r>
      <rPr>
        <sz val="10"/>
        <rFont val="Arial"/>
        <family val="2"/>
      </rPr>
      <t xml:space="preserve"> =</t>
    </r>
  </si>
  <si>
    <t>(Ggf. vorhandene Bewehrung aus Querbiegung darf angerechnet werden.)</t>
  </si>
  <si>
    <r>
      <t xml:space="preserve">-Vereinfacht wird für Zuggurte cot </t>
    </r>
    <r>
      <rPr>
        <sz val="10"/>
        <rFont val="Symbol"/>
        <family val="1"/>
      </rPr>
      <t>q</t>
    </r>
    <r>
      <rPr>
        <sz val="10"/>
        <rFont val="Arial"/>
        <family val="0"/>
      </rPr>
      <t xml:space="preserve"> = 1,0 und für Druckgurte cot </t>
    </r>
    <r>
      <rPr>
        <sz val="10"/>
        <rFont val="Symbol"/>
        <family val="1"/>
      </rPr>
      <t>q</t>
    </r>
    <r>
      <rPr>
        <sz val="10"/>
        <rFont val="Arial"/>
        <family val="0"/>
      </rPr>
      <t xml:space="preserve"> = 1,2 angesetzt.</t>
    </r>
  </si>
  <si>
    <t>Zuggurt</t>
  </si>
  <si>
    <t>Druckgurt</t>
  </si>
  <si>
    <t>-Bei Zuggurten wird angenommen, dass die Bewehrung gleichmässig über die</t>
  </si>
  <si>
    <t xml:space="preserve"> Gurtbreite verteilt ist. Sofern die Bewehrung im Stegbereich konzentriert ist, </t>
  </si>
  <si>
    <t xml:space="preserve"> führt dies zu Ergebnissen auf der sicheren Seite.</t>
  </si>
  <si>
    <r>
      <t>-Bezeichnungen "M" durch"M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" ersetzt </t>
    </r>
  </si>
  <si>
    <t>-Formate der Eingabewerte geändert</t>
  </si>
  <si>
    <t>-Fehlermeldung beim Druckstrebennachweis korrigiert</t>
  </si>
  <si>
    <r>
      <t>0,75 · h</t>
    </r>
    <r>
      <rPr>
        <vertAlign val="subscript"/>
        <sz val="10"/>
        <rFont val="Arial"/>
        <family val="2"/>
      </rPr>
      <t>f</t>
    </r>
    <r>
      <rPr>
        <sz val="10"/>
        <rFont val="Arial"/>
        <family val="0"/>
      </rPr>
      <t xml:space="preserve"> · a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 xml:space="preserve"> · f</t>
    </r>
    <r>
      <rPr>
        <vertAlign val="subscript"/>
        <sz val="10"/>
        <rFont val="Arial"/>
        <family val="2"/>
      </rPr>
      <t>cd</t>
    </r>
    <r>
      <rPr>
        <sz val="10"/>
        <rFont val="Arial"/>
        <family val="0"/>
      </rPr>
      <t xml:space="preserve"> / (cot </t>
    </r>
    <r>
      <rPr>
        <sz val="10"/>
        <rFont val="Symbol"/>
        <family val="1"/>
      </rPr>
      <t>q</t>
    </r>
    <r>
      <rPr>
        <sz val="10"/>
        <rFont val="Arial"/>
        <family val="0"/>
      </rPr>
      <t xml:space="preserve"> + tan </t>
    </r>
    <r>
      <rPr>
        <sz val="10"/>
        <rFont val="Symbol"/>
        <family val="1"/>
      </rPr>
      <t>q</t>
    </r>
    <r>
      <rPr>
        <sz val="10"/>
        <rFont val="Arial"/>
        <family val="0"/>
      </rPr>
      <t>) =</t>
    </r>
  </si>
  <si>
    <r>
      <t>-bei Ermittlung von V</t>
    </r>
    <r>
      <rPr>
        <vertAlign val="subscript"/>
        <sz val="10"/>
        <rFont val="Arial"/>
        <family val="2"/>
      </rPr>
      <t>Rd,max</t>
    </r>
    <r>
      <rPr>
        <sz val="10"/>
        <rFont val="Arial"/>
        <family val="0"/>
      </rPr>
      <t xml:space="preserve"> "z" durch "a</t>
    </r>
    <r>
      <rPr>
        <vertAlign val="subscript"/>
        <sz val="10"/>
        <rFont val="Arial"/>
        <family val="2"/>
      </rPr>
      <t>v</t>
    </r>
    <r>
      <rPr>
        <sz val="10"/>
        <rFont val="Arial"/>
        <family val="0"/>
      </rPr>
      <t>" ersetzt</t>
    </r>
  </si>
  <si>
    <t>(Länge Schubkraftabschnitt)</t>
  </si>
  <si>
    <r>
      <t>D</t>
    </r>
    <r>
      <rPr>
        <sz val="10"/>
        <rFont val="Arial"/>
        <family val="0"/>
      </rPr>
      <t>M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</si>
  <si>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t>Neu in Version 2 [02.03.2007]:</t>
  </si>
  <si>
    <r>
      <t>D</t>
    </r>
    <r>
      <rPr>
        <sz val="10"/>
        <rFont val="Arial"/>
        <family val="0"/>
      </rPr>
      <t>M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/ z · (b</t>
    </r>
    <r>
      <rPr>
        <vertAlign val="subscript"/>
        <sz val="10"/>
        <rFont val="Arial"/>
        <family val="2"/>
      </rPr>
      <t xml:space="preserve">eff </t>
    </r>
    <r>
      <rPr>
        <sz val="10"/>
        <rFont val="Arial"/>
        <family val="0"/>
      </rPr>
      <t>- b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>) / b</t>
    </r>
    <r>
      <rPr>
        <vertAlign val="subscript"/>
        <sz val="10"/>
        <rFont val="Arial"/>
        <family val="2"/>
      </rPr>
      <t>eff</t>
    </r>
    <r>
      <rPr>
        <sz val="10"/>
        <rFont val="Arial"/>
        <family val="0"/>
      </rPr>
      <t xml:space="preserve"> / n</t>
    </r>
    <r>
      <rPr>
        <vertAlign val="subscript"/>
        <sz val="10"/>
        <rFont val="Arial"/>
        <family val="2"/>
      </rPr>
      <t>Gurt</t>
    </r>
    <r>
      <rPr>
        <sz val="10"/>
        <rFont val="Arial"/>
        <family val="2"/>
      </rPr>
      <t xml:space="preserve"> =</t>
    </r>
  </si>
  <si>
    <t>Quelle: http://www.xlstatik.de</t>
  </si>
  <si>
    <t>-Grafik eingefügt</t>
  </si>
  <si>
    <t>-Layoutänderungen</t>
  </si>
  <si>
    <t>(innerer Hebelarm des Balkens)</t>
  </si>
  <si>
    <r>
      <t>(Plattenstärke</t>
    </r>
    <r>
      <rPr>
        <sz val="10"/>
        <rFont val="Arial"/>
        <family val="0"/>
      </rPr>
      <t>)</t>
    </r>
  </si>
  <si>
    <t>Programm: "Anschluss Plattenbalken" / Version 3</t>
  </si>
  <si>
    <t>Neu in Version 3 [06.06.2007]: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</si>
</sst>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0"/>
    <numFmt numFmtId="174" formatCode="#,##0.0"/>
    <numFmt numFmtId="175" formatCode="0.0000"/>
    <numFmt numFmtId="176" formatCode="0.000"/>
    <numFmt numFmtId="177" formatCode="0.0000000"/>
    <numFmt numFmtId="178" formatCode="0.000000"/>
    <numFmt numFmtId="179" formatCode="0.00000"/>
    <numFmt numFmtId="180" formatCode="0.000000000"/>
    <numFmt numFmtId="181" formatCode="0.00000000"/>
    <numFmt numFmtId="182" formatCode="#,##0.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_-* #,##0.00\ [$€-1]_-;\-* #,##0.00\ [$€-1]_-;_-* &quot;-&quot;??\ [$€-1]_-"/>
    <numFmt numFmtId="187" formatCode="#,##0.0000"/>
    <numFmt numFmtId="188" formatCode="m\N/m\²"/>
    <numFmt numFmtId="189" formatCode="&quot;MN/m²&quot;"/>
    <numFmt numFmtId="190" formatCode="#.##\ &quot;MN/m²&quot;"/>
    <numFmt numFmtId="191" formatCode="#.###\ &quot;MN/m²&quot;"/>
    <numFmt numFmtId="192" formatCode="#.#0\ &quot;MN/m²&quot;"/>
    <numFmt numFmtId="193" formatCode="\+#0;\-#0"/>
    <numFmt numFmtId="194" formatCode="\+#0;0;\-#0"/>
    <numFmt numFmtId="195" formatCode="\+0;;\-#"/>
    <numFmt numFmtId="196" formatCode="\+0;\-0"/>
    <numFmt numFmtId="197" formatCode="\+#;\-#"/>
    <numFmt numFmtId="198" formatCode="\+#.##;\-#.##"/>
    <numFmt numFmtId="199" formatCode="\+0.00;\-0.00"/>
    <numFmt numFmtId="200" formatCode="\+0.0;\-0.0"/>
    <numFmt numFmtId="201" formatCode="#,##0.000000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b/>
      <sz val="8"/>
      <name val="Tahoma"/>
      <family val="0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49" fontId="0" fillId="2" borderId="1" xfId="0" applyNumberForma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172" fontId="0" fillId="2" borderId="2" xfId="0" applyNumberFormat="1" applyFill="1" applyBorder="1" applyAlignment="1" applyProtection="1">
      <alignment vertical="center"/>
      <protection/>
    </xf>
    <xf numFmtId="49" fontId="0" fillId="2" borderId="3" xfId="0" applyNumberFormat="1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172" fontId="0" fillId="2" borderId="5" xfId="0" applyNumberFormat="1" applyFill="1" applyBorder="1" applyAlignment="1" applyProtection="1">
      <alignment vertical="center"/>
      <protection/>
    </xf>
    <xf numFmtId="49" fontId="0" fillId="2" borderId="6" xfId="0" applyNumberFormat="1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0" fillId="2" borderId="8" xfId="0" applyFill="1" applyBorder="1" applyAlignment="1" applyProtection="1">
      <alignment vertical="center"/>
      <protection/>
    </xf>
    <xf numFmtId="172" fontId="0" fillId="2" borderId="9" xfId="0" applyNumberFormat="1" applyFill="1" applyBorder="1" applyAlignment="1" applyProtection="1">
      <alignment vertical="center"/>
      <protection/>
    </xf>
    <xf numFmtId="172" fontId="0" fillId="2" borderId="10" xfId="0" applyNumberFormat="1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0" fillId="2" borderId="12" xfId="0" applyFill="1" applyBorder="1" applyAlignment="1" applyProtection="1">
      <alignment vertical="center"/>
      <protection/>
    </xf>
    <xf numFmtId="0" fontId="0" fillId="0" borderId="0" xfId="0" applyAlignment="1" applyProtection="1" quotePrefix="1">
      <alignment vertical="center"/>
      <protection/>
    </xf>
    <xf numFmtId="0" fontId="0" fillId="2" borderId="1" xfId="0" applyFill="1" applyBorder="1" applyAlignment="1" applyProtection="1">
      <alignment vertical="center"/>
      <protection/>
    </xf>
    <xf numFmtId="0" fontId="0" fillId="2" borderId="13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14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172" fontId="0" fillId="0" borderId="0" xfId="0" applyNumberFormat="1" applyAlignment="1" applyProtection="1">
      <alignment vertical="center"/>
      <protection/>
    </xf>
    <xf numFmtId="0" fontId="6" fillId="0" borderId="0" xfId="0" applyFont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2" fontId="0" fillId="0" borderId="15" xfId="0" applyNumberFormat="1" applyBorder="1" applyAlignment="1" applyProtection="1">
      <alignment vertical="center"/>
      <protection/>
    </xf>
    <xf numFmtId="0" fontId="3" fillId="3" borderId="0" xfId="0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2" fontId="0" fillId="3" borderId="0" xfId="0" applyNumberFormat="1" applyFill="1" applyAlignment="1" applyProtection="1">
      <alignment vertical="center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85725</xdr:colOff>
      <xdr:row>10</xdr:row>
      <xdr:rowOff>9525</xdr:rowOff>
    </xdr:from>
    <xdr:to>
      <xdr:col>13</xdr:col>
      <xdr:colOff>361950</xdr:colOff>
      <xdr:row>19</xdr:row>
      <xdr:rowOff>38100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1914525"/>
          <a:ext cx="180022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workbookViewId="0" topLeftCell="A1">
      <selection activeCell="D10" sqref="D10"/>
    </sheetView>
  </sheetViews>
  <sheetFormatPr defaultColWidth="11.421875" defaultRowHeight="12.75"/>
  <cols>
    <col min="1" max="16384" width="5.7109375" style="0" customWidth="1"/>
  </cols>
  <sheetData>
    <row r="1" ht="12.75">
      <c r="A1" s="3" t="s">
        <v>1</v>
      </c>
    </row>
    <row r="3" ht="12.75">
      <c r="A3" t="s">
        <v>2</v>
      </c>
    </row>
    <row r="4" ht="12.75">
      <c r="A4" t="s">
        <v>2</v>
      </c>
    </row>
    <row r="7" ht="12.75">
      <c r="A7" s="3" t="s">
        <v>65</v>
      </c>
    </row>
    <row r="9" ht="12.75">
      <c r="A9" s="4" t="s">
        <v>60</v>
      </c>
    </row>
    <row r="10" ht="12.75">
      <c r="A10" s="4" t="s">
        <v>61</v>
      </c>
    </row>
    <row r="11" ht="12.75">
      <c r="A11" s="4"/>
    </row>
    <row r="13" ht="12.75">
      <c r="A13" s="3" t="s">
        <v>57</v>
      </c>
    </row>
    <row r="15" ht="15.75">
      <c r="A15" s="4" t="s">
        <v>54</v>
      </c>
    </row>
    <row r="16" ht="15.75">
      <c r="A16" s="4" t="s">
        <v>50</v>
      </c>
    </row>
    <row r="17" ht="12.75">
      <c r="A17" s="4" t="s">
        <v>51</v>
      </c>
    </row>
    <row r="18" ht="12.75">
      <c r="A18" s="4" t="s">
        <v>52</v>
      </c>
    </row>
    <row r="19" ht="12.75">
      <c r="A19" s="4"/>
    </row>
    <row r="21" ht="12.75">
      <c r="A21" s="3" t="s">
        <v>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V28"/>
  <sheetViews>
    <sheetView tabSelected="1" workbookViewId="0" topLeftCell="A1">
      <selection activeCell="B1" sqref="B1"/>
    </sheetView>
  </sheetViews>
  <sheetFormatPr defaultColWidth="11.421875" defaultRowHeight="15" customHeight="1"/>
  <cols>
    <col min="1" max="2" width="5.7109375" style="1" customWidth="1"/>
    <col min="3" max="3" width="6.7109375" style="1" customWidth="1"/>
    <col min="4" max="20" width="5.7109375" style="1" customWidth="1"/>
    <col min="21" max="21" width="6.8515625" style="1" bestFit="1" customWidth="1"/>
    <col min="22" max="16384" width="5.7109375" style="1" customWidth="1"/>
  </cols>
  <sheetData>
    <row r="1" spans="1:14" ht="15" customHeight="1" thickBo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4"/>
      <c r="K1" s="34"/>
      <c r="L1" s="34"/>
      <c r="M1" s="34"/>
      <c r="N1" s="34"/>
    </row>
    <row r="2" spans="21:22" ht="15" customHeight="1">
      <c r="U2" s="11" t="s">
        <v>16</v>
      </c>
      <c r="V2" s="13" t="s">
        <v>17</v>
      </c>
    </row>
    <row r="3" spans="1:22" ht="15" customHeight="1">
      <c r="A3" s="2" t="s">
        <v>64</v>
      </c>
      <c r="U3" s="5" t="s">
        <v>18</v>
      </c>
      <c r="V3" s="14">
        <v>6.8</v>
      </c>
    </row>
    <row r="4" spans="1:22" ht="15" customHeight="1">
      <c r="A4" s="2" t="s">
        <v>59</v>
      </c>
      <c r="U4" s="5" t="s">
        <v>19</v>
      </c>
      <c r="V4" s="14">
        <v>9.1</v>
      </c>
    </row>
    <row r="5" spans="21:22" ht="15" customHeight="1">
      <c r="U5" s="5" t="s">
        <v>20</v>
      </c>
      <c r="V5" s="14">
        <v>11.3</v>
      </c>
    </row>
    <row r="6" spans="1:22" ht="15" customHeight="1">
      <c r="A6" s="2" t="s">
        <v>31</v>
      </c>
      <c r="C6" s="19" t="s">
        <v>44</v>
      </c>
      <c r="U6" s="5" t="s">
        <v>21</v>
      </c>
      <c r="V6" s="14">
        <v>14.2</v>
      </c>
    </row>
    <row r="7" spans="3:22" ht="15" customHeight="1">
      <c r="C7" s="19" t="s">
        <v>47</v>
      </c>
      <c r="U7" s="5" t="s">
        <v>22</v>
      </c>
      <c r="V7" s="14">
        <v>17</v>
      </c>
    </row>
    <row r="8" spans="3:22" ht="15" customHeight="1" thickBot="1">
      <c r="C8" s="1" t="s">
        <v>48</v>
      </c>
      <c r="U8" s="5" t="s">
        <v>23</v>
      </c>
      <c r="V8" s="14">
        <v>19.8</v>
      </c>
    </row>
    <row r="9" spans="3:22" ht="15" customHeight="1">
      <c r="C9" s="1" t="s">
        <v>49</v>
      </c>
      <c r="P9" s="16" t="s">
        <v>12</v>
      </c>
      <c r="Q9" s="17"/>
      <c r="R9" s="18"/>
      <c r="S9" s="12" t="s">
        <v>13</v>
      </c>
      <c r="U9" s="5" t="s">
        <v>24</v>
      </c>
      <c r="V9" s="14">
        <v>22.7</v>
      </c>
    </row>
    <row r="10" spans="16:22" ht="15" customHeight="1">
      <c r="P10" s="20" t="s">
        <v>45</v>
      </c>
      <c r="Q10" s="6"/>
      <c r="R10" s="21"/>
      <c r="S10" s="7">
        <v>1</v>
      </c>
      <c r="U10" s="5" t="s">
        <v>25</v>
      </c>
      <c r="V10" s="14">
        <v>25.5</v>
      </c>
    </row>
    <row r="11" spans="2:22" ht="15" customHeight="1" thickBot="1">
      <c r="B11" s="24"/>
      <c r="C11" s="34">
        <v>2</v>
      </c>
      <c r="D11" s="19" t="s">
        <v>8</v>
      </c>
      <c r="H11" s="24" t="s">
        <v>33</v>
      </c>
      <c r="I11" s="1">
        <f>C11</f>
        <v>2</v>
      </c>
      <c r="J11" s="1" t="s">
        <v>15</v>
      </c>
      <c r="P11" s="22" t="s">
        <v>46</v>
      </c>
      <c r="Q11" s="9"/>
      <c r="R11" s="23"/>
      <c r="S11" s="10">
        <v>1.2</v>
      </c>
      <c r="U11" s="8" t="s">
        <v>26</v>
      </c>
      <c r="V11" s="15">
        <v>28.3</v>
      </c>
    </row>
    <row r="12" spans="4:10" ht="15" customHeight="1">
      <c r="D12" s="24" t="s">
        <v>34</v>
      </c>
      <c r="E12" s="34" t="s">
        <v>46</v>
      </c>
      <c r="F12" s="34"/>
      <c r="H12" s="24" t="s">
        <v>14</v>
      </c>
      <c r="I12" s="26">
        <f>VLOOKUP(E12,P10:S11,4,0)</f>
        <v>1.2</v>
      </c>
      <c r="J12" s="1" t="s">
        <v>15</v>
      </c>
    </row>
    <row r="13" spans="2:5" ht="15" customHeight="1">
      <c r="B13" s="24" t="s">
        <v>35</v>
      </c>
      <c r="C13" s="35">
        <v>2</v>
      </c>
      <c r="D13" s="1" t="s">
        <v>5</v>
      </c>
      <c r="E13" s="1" t="s">
        <v>9</v>
      </c>
    </row>
    <row r="14" spans="2:5" ht="15" customHeight="1">
      <c r="B14" s="24" t="s">
        <v>36</v>
      </c>
      <c r="C14" s="35">
        <v>0.45</v>
      </c>
      <c r="D14" s="1" t="s">
        <v>5</v>
      </c>
      <c r="E14" s="1" t="s">
        <v>10</v>
      </c>
    </row>
    <row r="15" spans="2:5" ht="15" customHeight="1">
      <c r="B15" s="24" t="s">
        <v>37</v>
      </c>
      <c r="C15" s="35">
        <v>0.26</v>
      </c>
      <c r="D15" s="1" t="s">
        <v>5</v>
      </c>
      <c r="E15" s="1" t="s">
        <v>63</v>
      </c>
    </row>
    <row r="16" spans="2:5" ht="15" customHeight="1">
      <c r="B16" s="24" t="s">
        <v>3</v>
      </c>
      <c r="C16" s="35">
        <v>0.67</v>
      </c>
      <c r="D16" s="1" t="s">
        <v>5</v>
      </c>
      <c r="E16" s="1" t="s">
        <v>62</v>
      </c>
    </row>
    <row r="17" spans="2:9" ht="15" customHeight="1">
      <c r="B17" s="24" t="s">
        <v>4</v>
      </c>
      <c r="C17" s="34" t="s">
        <v>21</v>
      </c>
      <c r="G17" s="24" t="s">
        <v>28</v>
      </c>
      <c r="H17" s="1">
        <f>VLOOKUP(C17,U3:V11,2,0)</f>
        <v>14.2</v>
      </c>
      <c r="I17" s="1" t="s">
        <v>27</v>
      </c>
    </row>
    <row r="18" spans="2:4" ht="15" customHeight="1">
      <c r="B18" s="27" t="s">
        <v>56</v>
      </c>
      <c r="C18" s="34">
        <v>1400</v>
      </c>
      <c r="D18" s="1" t="s">
        <v>32</v>
      </c>
    </row>
    <row r="19" spans="2:5" ht="15" customHeight="1">
      <c r="B19" s="24" t="s">
        <v>38</v>
      </c>
      <c r="C19" s="35">
        <v>2</v>
      </c>
      <c r="D19" s="1" t="s">
        <v>5</v>
      </c>
      <c r="E19" s="1" t="s">
        <v>55</v>
      </c>
    </row>
    <row r="20" ht="15" customHeight="1">
      <c r="C20" s="25"/>
    </row>
    <row r="21" spans="2:9" ht="15" customHeight="1">
      <c r="B21" s="27" t="s">
        <v>39</v>
      </c>
      <c r="C21" s="31" t="s">
        <v>58</v>
      </c>
      <c r="H21" s="1">
        <f>C18/C16*(C13-C14)/C13/I11</f>
        <v>809.7014925373134</v>
      </c>
      <c r="I21" s="1" t="s">
        <v>6</v>
      </c>
    </row>
    <row r="22" ht="15" customHeight="1">
      <c r="B22" s="24"/>
    </row>
    <row r="23" spans="2:11" ht="15" customHeight="1" thickBot="1">
      <c r="B23" s="24" t="s">
        <v>11</v>
      </c>
      <c r="C23" s="1" t="s">
        <v>53</v>
      </c>
      <c r="H23" s="28">
        <f>0.75*C15*C19*H17*1000/(I12+1/I12)</f>
        <v>2723.6065573770493</v>
      </c>
      <c r="I23" s="28" t="s">
        <v>6</v>
      </c>
      <c r="J23" s="28" t="s">
        <v>40</v>
      </c>
      <c r="K23" s="29">
        <f>IF(H21&gt;H23,"Unzulässig!","")</f>
      </c>
    </row>
    <row r="24" ht="15" customHeight="1" thickTop="1">
      <c r="B24" s="30"/>
    </row>
    <row r="25" spans="2:8" ht="15" customHeight="1" thickBot="1">
      <c r="B25" s="24" t="s">
        <v>30</v>
      </c>
      <c r="C25" s="31" t="s">
        <v>41</v>
      </c>
      <c r="G25" s="32">
        <f>H21/(43.5*C19*I12)</f>
        <v>7.755761422771202</v>
      </c>
      <c r="H25" s="28" t="s">
        <v>29</v>
      </c>
    </row>
    <row r="26" ht="15" customHeight="1" thickTop="1">
      <c r="B26" s="30"/>
    </row>
    <row r="27" spans="2:8" ht="15" customHeight="1" thickBot="1">
      <c r="B27" s="1" t="s">
        <v>42</v>
      </c>
      <c r="G27" s="32">
        <f>G25/2</f>
        <v>3.877880711385601</v>
      </c>
      <c r="H27" s="28" t="s">
        <v>29</v>
      </c>
    </row>
    <row r="28" ht="15" customHeight="1" thickTop="1">
      <c r="B28" s="1" t="s">
        <v>43</v>
      </c>
    </row>
  </sheetData>
  <sheetProtection sheet="1" objects="1" scenarios="1"/>
  <dataValidations count="3">
    <dataValidation type="list" allowBlank="1" showInputMessage="1" showErrorMessage="1" sqref="E12">
      <formula1>$P$10:$P$11</formula1>
    </dataValidation>
    <dataValidation type="list" allowBlank="1" showInputMessage="1" showErrorMessage="1" sqref="C17">
      <formula1>$U$3:$U$11</formula1>
    </dataValidation>
    <dataValidation type="list" allowBlank="1" showInputMessage="1" showErrorMessage="1" sqref="C11">
      <formula1>"1,2"</formula1>
    </dataValidation>
  </dataValidations>
  <printOptions/>
  <pageMargins left="1.1811023622047245" right="0.7874015748031497" top="1.5748031496062993" bottom="0.7874015748031497" header="0.5118110236220472" footer="0.5118110236220472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Reuter und Münch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Schäfer</dc:creator>
  <cp:keywords/>
  <dc:description/>
  <cp:lastModifiedBy>mschaefer</cp:lastModifiedBy>
  <cp:lastPrinted>2007-06-06T12:49:27Z</cp:lastPrinted>
  <dcterms:created xsi:type="dcterms:W3CDTF">2003-04-11T10:49:12Z</dcterms:created>
  <dcterms:modified xsi:type="dcterms:W3CDTF">2007-06-06T12:51:59Z</dcterms:modified>
  <cp:category/>
  <cp:version/>
  <cp:contentType/>
  <cp:contentStatus/>
</cp:coreProperties>
</file>